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vnd.openxmlformats-package.relationships+xml" Extension="rels"/>
  <Default ContentType="application/xml" Extension="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1 - Atribua pesos relac. perfil" sheetId="1" r:id="rId3"/>
    <sheet state="visible" name="2 - Dê notas e faça a Análise" sheetId="2" r:id="rId4"/>
  </sheets>
  <definedNames/>
  <calcPr/>
</workbook>
</file>

<file path=xl/comments1.xml><?xml version="1.0" encoding="utf-8"?>
<comments xmlns="http://schemas.openxmlformats.org/spreadsheetml/2006/main">
  <authors>
    <author/>
  </authors>
  <commentList>
    <comment authorId="0" ref="B6">
      <text>
        <t xml:space="preserve">JoaoGaspar:
Dentro de cada categoria, quais itens são mais relevantes para a sua atividade? Dê pesos maiores para os itens que considere mais relevantes. Você também pode retirar e acrescentar itens em todas as categorias, se achar relevante.</t>
      </text>
    </comment>
    <comment authorId="0" ref="C7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16">
      <text>
        <t xml:space="preserve">
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26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34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40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48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C58">
      <text>
        <t xml:space="preserve">JoaoGaspar:
Dê notas de acordo com a capacidade que o programa tem de resolver o assunto relacionado a cada item. Se não souber julgar qual programa é melhor em qual quesito, é hora de procurar um especialista.
</t>
      </text>
    </comment>
    <comment authorId="0" ref="B71">
      <text>
        <t xml:space="preserve">JoaoGaspar:
Esses pesos estão relacionados com os valores dados por você na tabela 1. Não os modifique aqui!</t>
      </text>
    </comment>
    <comment authorId="0" ref="C79">
      <text>
        <t xml:space="preserve">JoaoGaspar:
Essas são as notas finais para cada programa, de acordo com a sua atividade e os critérios que você especificou. A ideia é que essa tabela seja usada em grupo, pelo conjunto de pessoas que tem que tomar a decisão de compra e implementação. Faça ajustes nos pesos, nas notas para o desempenho dos programas até chegar à uma decisão de consenso. Assim, com a participação e o envolvimento do grupo, será muito mais fácil o processo de implementação do software, seja qual ele for.</t>
      </text>
    </comment>
  </commentList>
</comments>
</file>

<file path=xl/sharedStrings.xml><?xml version="1.0" encoding="utf-8"?>
<sst xmlns="http://schemas.openxmlformats.org/spreadsheetml/2006/main" count="149" uniqueCount="85">
  <si>
    <t>Palestra: Como escolher o software de modelagem BIM?</t>
  </si>
  <si>
    <t>Este tabela acompanha a apresentação do arquiteto João Gaspar, diretor da TI Lab e coordenador do desenvolvimento de cursos para a Rede AEC Pro.</t>
  </si>
  <si>
    <t>Este sistema acompanha a apresentação do arquiteto João Gaspar, diretor do TI Lab e coordenador do desenvolvimento de cursos para a Rede AEC Pro.</t>
  </si>
  <si>
    <t>CRIAÇÃO</t>
  </si>
  <si>
    <t>Item</t>
  </si>
  <si>
    <t>Peso</t>
  </si>
  <si>
    <t>AECOsim</t>
  </si>
  <si>
    <t>Dicas para a atribuição de pesos de acordo com seu perfil profissional</t>
  </si>
  <si>
    <t>ArchiCAD</t>
  </si>
  <si>
    <t>Revit</t>
  </si>
  <si>
    <t>SketchUp</t>
  </si>
  <si>
    <t>Vectorworks</t>
  </si>
  <si>
    <t>Máximo</t>
  </si>
  <si>
    <t>Modelagem Básica 3D</t>
  </si>
  <si>
    <t>Leia o questionário ao lado para lhe ajudar a atribuir pesos aos critérios expostos abaixo:</t>
  </si>
  <si>
    <t>Esses pesos estão relacionados com a tabela 2, onde a análise é feita.</t>
  </si>
  <si>
    <t>Edição 3D</t>
  </si>
  <si>
    <t>Observe as perguntas abaixo:</t>
  </si>
  <si>
    <t>Objetos Paramétricos</t>
  </si>
  <si>
    <t>Modelagem em NURBS</t>
  </si>
  <si>
    <t>Total</t>
  </si>
  <si>
    <t>Criação</t>
  </si>
  <si>
    <t>De acordo com a sua resposta, veja a nossa sugestão de quais itens da tabela ao lado você deveria dar</t>
  </si>
  <si>
    <t>Apresentaçâo</t>
  </si>
  <si>
    <t>mais peso para as suas decisões. Depois use a planilha Análise para dar notas aos softwares e chegar</t>
  </si>
  <si>
    <t>Documentação</t>
  </si>
  <si>
    <t>às suas conclusões!</t>
  </si>
  <si>
    <t>Comunicação Interna</t>
  </si>
  <si>
    <t>Intercambialidade</t>
  </si>
  <si>
    <t>APRESENTAÇÂO</t>
  </si>
  <si>
    <t>Base de usuários</t>
  </si>
  <si>
    <t>Estilos de representação do modelo</t>
  </si>
  <si>
    <t>Autônomo, escritório próprio ou equipe em escritório?</t>
  </si>
  <si>
    <t>Aplicação e edição de luzes e texturas</t>
  </si>
  <si>
    <t>Relacionamento com programas de renderização</t>
  </si>
  <si>
    <t>Capacidade de uso da nuvem</t>
  </si>
  <si>
    <t>Uso de animações, visitas virtuais</t>
  </si>
  <si>
    <t>Valores</t>
  </si>
  <si>
    <t>para autônomos: mais peso em Valores; menos peso em Comunicação Interna</t>
  </si>
  <si>
    <t>DOCUMENTAÇÃO</t>
  </si>
  <si>
    <t>escritório próprio: mais peso em Intercambialidade; menos peso em Comunicação Interna</t>
  </si>
  <si>
    <t>equipe em escritório grande: mais peso em Comunicação Interna e Intercambialidade; menos peso em Valores</t>
  </si>
  <si>
    <t>Automatização modelo e pranchas</t>
  </si>
  <si>
    <t>Anotações</t>
  </si>
  <si>
    <t>Fidelidade tela/impressão</t>
  </si>
  <si>
    <t>Natureza e escala dos projetos</t>
  </si>
  <si>
    <t>COMUNICAÇÃO INTERNA</t>
  </si>
  <si>
    <t>construções convencionais, pequeno e médio porte: mais peso em Criação, Apresentação e Documentação</t>
  </si>
  <si>
    <t>Por Referência</t>
  </si>
  <si>
    <t>Servidor BIM</t>
  </si>
  <si>
    <t>construções inovadoras, pequeno e médio porte: mais peso em Criação e Intercambialidade</t>
  </si>
  <si>
    <t>construções convencionais de grande porte: mais peso em em Comunicação Interna e Intercambialidade</t>
  </si>
  <si>
    <t>construções inovadoras de grande porte: mais peso em em criação, Comunicação Interna e Intercambialidade</t>
  </si>
  <si>
    <t>Métodos e sistemas construtivos</t>
  </si>
  <si>
    <t>métodos construtivos tradicionais, equipes pequenas, montagem pouco industrializada: mais peso em Documentação</t>
  </si>
  <si>
    <t>métodos construtivos industrializados, grandes equipes, canteiro recionalizado: mais peso em Comunicação Interna</t>
  </si>
  <si>
    <t>INTERCAMBIALIDADE</t>
  </si>
  <si>
    <t>Relacionamento com outras disciplinas</t>
  </si>
  <si>
    <t>DWG</t>
  </si>
  <si>
    <t>IFC</t>
  </si>
  <si>
    <t>Outros Arquivos</t>
  </si>
  <si>
    <t>quanto mais relacionamento com outras disciplinas, mais peso em Intercambialidade</t>
  </si>
  <si>
    <t>João Gaspar</t>
  </si>
  <si>
    <t>BASE DE USUÁRIOS</t>
  </si>
  <si>
    <t>Total de usuários</t>
  </si>
  <si>
    <t>Usuários em grandes escritórios</t>
  </si>
  <si>
    <t>Usuários fiéis</t>
  </si>
  <si>
    <t>Evolução da base ao longo do tempo</t>
  </si>
  <si>
    <t>Qualidade dos usuários</t>
  </si>
  <si>
    <t>VALORES</t>
  </si>
  <si>
    <t>Valor da licença ou mensalidade</t>
  </si>
  <si>
    <t>Custo do Upgrade</t>
  </si>
  <si>
    <t>Necessidade e custo de complementares</t>
  </si>
  <si>
    <t>Desconto para quantidades</t>
  </si>
  <si>
    <t>Custo Hardware + Estrutura</t>
  </si>
  <si>
    <t>AVALIAÇÂO FINAL</t>
  </si>
  <si>
    <t>criação</t>
  </si>
  <si>
    <t>apresentaçâo</t>
  </si>
  <si>
    <t>documentação</t>
  </si>
  <si>
    <t>comunicação interna</t>
  </si>
  <si>
    <t>intercambialidade</t>
  </si>
  <si>
    <t>base de usuários</t>
  </si>
  <si>
    <t>valores</t>
  </si>
  <si>
    <t>Total final</t>
  </si>
  <si>
    <t>Total final base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</si>
</sst>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0.0"/>
      <color rgb="FF000000"/>
      <name val="Arial"/>
    </font>
    <font>
      <b/>
      <sz val="12.0"/>
      <name val="Arial"/>
    </font>
    <font>
      <sz val="10.0"/>
      <name val="Arial"/>
    </font>
    <font>
      <sz val="10.0"/>
      <color rgb="FFFF0000"/>
      <name val="Arial"/>
    </font>
    <font>
      <sz val="10.0"/>
      <color rgb="FF333333"/>
      <name val="Arial"/>
    </font>
    <font>
      <b/>
      <sz val="10.0"/>
      <name val="Arial"/>
    </font>
    <font/>
    <font>
      <u/>
      <sz val="10.0"/>
      <color rgb="FF0000FF"/>
      <name val="Arial"/>
    </font>
    <font>
      <b/>
      <sz val="10.0"/>
      <color rgb="FF1F497D"/>
      <name val="Arial"/>
    </font>
  </fonts>
  <fills count="5">
    <fill>
      <patternFill patternType="none"/>
    </fill>
    <fill>
      <patternFill patternType="lightGray"/>
    </fill>
    <fill>
      <patternFill patternType="solid">
        <fgColor rgb="FF8DB3E2"/>
        <bgColor rgb="FF8DB3E2"/>
      </patternFill>
    </fill>
    <fill>
      <patternFill patternType="solid">
        <fgColor rgb="FFEEECE1"/>
        <bgColor rgb="FFEEECE1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left" vertical="top"/>
    </xf>
    <xf borderId="0" fillId="0" fontId="3" numFmtId="0" xfId="0" applyFont="1"/>
    <xf borderId="0" fillId="0" fontId="2" numFmtId="0" xfId="0" applyFont="1"/>
    <xf borderId="0" fillId="0" fontId="4" numFmtId="0" xfId="0" applyAlignment="1" applyFont="1">
      <alignment vertical="center"/>
    </xf>
    <xf borderId="0" fillId="0" fontId="5" numFmtId="0" xfId="0" applyFont="1"/>
    <xf borderId="0" fillId="0" fontId="4" numFmtId="0" xfId="0" applyAlignment="1" applyFont="1">
      <alignment horizontal="left" vertical="top" wrapText="1"/>
    </xf>
    <xf borderId="0" fillId="0" fontId="5" numFmtId="0" xfId="0" applyAlignment="1" applyFont="1">
      <alignment/>
    </xf>
    <xf borderId="0" fillId="0" fontId="5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2" fontId="5" numFmtId="0" xfId="0" applyBorder="1" applyFill="1" applyFont="1"/>
    <xf borderId="0" fillId="0" fontId="2" numFmtId="0" xfId="0" applyAlignment="1" applyFont="1">
      <alignment horizontal="left" vertical="top" wrapText="1"/>
    </xf>
    <xf borderId="0" fillId="0" fontId="2" numFmtId="0" xfId="0" applyAlignment="1" applyFont="1">
      <alignment horizontal="left" wrapText="1"/>
    </xf>
    <xf borderId="0" fillId="3" fontId="5" numFmtId="0" xfId="0" applyAlignment="1" applyBorder="1" applyFill="1" applyFont="1">
      <alignment horizontal="left"/>
    </xf>
    <xf borderId="0" fillId="0" fontId="6" numFmtId="0" xfId="0" applyBorder="1" applyFont="1"/>
    <xf borderId="0" fillId="0" fontId="6" numFmtId="0" xfId="0" applyBorder="1" applyFont="1"/>
    <xf borderId="0" fillId="3" fontId="2" numFmtId="0" xfId="0" applyAlignment="1" applyBorder="1" applyFont="1">
      <alignment vertical="top" wrapText="1"/>
    </xf>
    <xf borderId="0" fillId="3" fontId="5" numFmtId="0" xfId="0" applyAlignment="1" applyBorder="1" applyFont="1">
      <alignment horizontal="left" vertical="top"/>
    </xf>
    <xf borderId="0" fillId="3" fontId="2" numFmtId="0" xfId="0" applyAlignment="1" applyBorder="1" applyFont="1">
      <alignment horizontal="left" vertical="top" wrapText="1"/>
    </xf>
    <xf borderId="0" fillId="3" fontId="2" numFmtId="0" xfId="0" applyAlignment="1" applyBorder="1" applyFont="1">
      <alignment horizontal="left" vertical="top" wrapText="1"/>
    </xf>
    <xf borderId="0" fillId="3" fontId="2" numFmtId="0" xfId="0" applyAlignment="1" applyBorder="1" applyFont="1">
      <alignment horizontal="left" vertical="top"/>
    </xf>
    <xf borderId="0" fillId="4" fontId="5" numFmtId="0" xfId="0" applyAlignment="1" applyBorder="1" applyFill="1" applyFont="1">
      <alignment horizontal="left" wrapText="1"/>
    </xf>
    <xf borderId="0" fillId="4" fontId="7" numFmtId="0" xfId="0" applyBorder="1" applyFont="1"/>
    <xf borderId="0" fillId="4" fontId="2" numFmtId="0" xfId="0" applyBorder="1" applyFont="1"/>
    <xf borderId="0" fillId="0" fontId="2" numFmtId="0" xfId="0" applyAlignment="1" applyFont="1">
      <alignment/>
    </xf>
    <xf borderId="0" fillId="2" fontId="2" numFmtId="0" xfId="0" applyBorder="1" applyFont="1"/>
    <xf borderId="0" fillId="0" fontId="8" numFmtId="0" xfId="0" applyFont="1"/>
    <xf borderId="0" fillId="0" fontId="2" numFmtId="0" xfId="0" applyFont="1"/>
    <xf borderId="0" fillId="0" fontId="8" numFmtId="0" xfId="0" applyFont="1"/>
    <xf borderId="0" fillId="0" fontId="5" numFmtId="164" xfId="0" applyFont="1" applyNumberForma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4" Type="http://schemas.openxmlformats.org/officeDocument/2006/relationships/worksheet" Target="worksheets/sheet2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2" Type="http://schemas.openxmlformats.org/officeDocument/2006/relationships/hyperlink" Target="http://www.tilab.com.br/bim" TargetMode="External"/><Relationship Id="rId1" Type="http://schemas.openxmlformats.org/officeDocument/2006/relationships/hyperlink" Target="mailto:joaogaspar@tilab.com.br" TargetMode="External"/><Relationship Id="rId3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2" Type="http://schemas.openxmlformats.org/officeDocument/2006/relationships/hyperlink" Target="mailto:joaogaspar@tilab.com.br" TargetMode="External"/><Relationship Id="rId1" Type="http://schemas.openxmlformats.org/officeDocument/2006/relationships/comments" Target="../comments1.xml"/><Relationship Id="rId4" Type="http://schemas.openxmlformats.org/officeDocument/2006/relationships/drawing" Target="../drawings/worksheetdrawing2.xml"/><Relationship Id="rId3" Type="http://schemas.openxmlformats.org/officeDocument/2006/relationships/hyperlink" Target="http://www.tilab.com.br/bim" TargetMode="Externa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xSplit="5.0" ySplit="4.0" topLeftCell="F5" activePane="bottomRight" state="frozen"/>
      <selection activeCell="F1" sqref="F1" pane="topRight"/>
      <selection activeCell="A5" sqref="A5" pane="bottomLeft"/>
      <selection activeCell="F5" sqref="F5" pane="bottomRight"/>
    </sheetView>
  </sheetViews>
  <sheetFormatPr customHeight="1" defaultColWidth="17.29" defaultRowHeight="15.0"/>
  <cols>
    <col customWidth="1" min="1" max="2" width="20.71"/>
    <col customWidth="1" min="3" max="4" width="23.0"/>
    <col customWidth="1" min="5" max="6" width="4.0"/>
    <col customWidth="1" min="7" max="7" width="22.43"/>
    <col customWidth="1" min="8" max="12" width="8.86"/>
    <col customWidth="1" min="13" max="13" width="27.43"/>
    <col customWidth="1" min="14" max="14" width="13.43"/>
    <col customWidth="1" min="15" max="15" width="8.86"/>
    <col customWidth="1" min="16" max="16" width="22.0"/>
    <col customWidth="1" min="17" max="18" width="8.86"/>
    <col customWidth="1" min="19" max="26" width="8.0"/>
  </cols>
  <sheetData>
    <row r="1" ht="15.75" customHeight="1">
      <c r="A1" s="3" t="s">
        <v>0</v>
      </c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6"/>
      <c r="B2" s="2"/>
      <c r="C2" s="2"/>
      <c r="D2" s="2"/>
      <c r="E2" s="2"/>
      <c r="F2" s="2"/>
      <c r="G2" s="2"/>
      <c r="H2" s="2"/>
      <c r="I2" s="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1.25" customHeight="1">
      <c r="A3" s="8" t="s">
        <v>2</v>
      </c>
      <c r="E3" s="2"/>
      <c r="F3" s="2"/>
      <c r="G3" s="2"/>
      <c r="H3" s="2"/>
      <c r="I3" s="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6"/>
      <c r="B4" s="2"/>
      <c r="C4" s="2"/>
      <c r="D4" s="2"/>
      <c r="E4" s="2"/>
      <c r="F4" s="2"/>
      <c r="G4" s="2"/>
      <c r="H4" s="2"/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5"/>
      <c r="B5" s="5"/>
      <c r="C5" s="2"/>
      <c r="D5" s="2"/>
      <c r="E5" s="2"/>
      <c r="F5" s="2"/>
      <c r="G5" s="2"/>
      <c r="H5" s="2"/>
      <c r="I5" s="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0" t="s">
        <v>7</v>
      </c>
      <c r="E6" s="5"/>
      <c r="F6" s="2"/>
      <c r="G6" s="7" t="s">
        <v>14</v>
      </c>
      <c r="H6" s="2"/>
      <c r="I6" s="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10"/>
      <c r="B7" s="10"/>
      <c r="C7" s="10"/>
      <c r="D7" s="10"/>
      <c r="E7" s="5"/>
      <c r="F7" s="2"/>
      <c r="G7" s="2" t="s">
        <v>15</v>
      </c>
      <c r="H7" s="2"/>
      <c r="I7" s="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1" t="s">
        <v>17</v>
      </c>
      <c r="E8" s="5"/>
      <c r="F8" s="2"/>
      <c r="G8" s="12" t="s">
        <v>21</v>
      </c>
      <c r="H8" s="2">
        <v>3.0</v>
      </c>
      <c r="I8" s="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3" t="s">
        <v>22</v>
      </c>
      <c r="E9" s="5"/>
      <c r="F9" s="2"/>
      <c r="G9" s="12" t="s">
        <v>23</v>
      </c>
      <c r="H9" s="2">
        <v>3.0</v>
      </c>
      <c r="I9" s="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3" t="s">
        <v>24</v>
      </c>
      <c r="E10" s="5"/>
      <c r="F10" s="2"/>
      <c r="G10" s="12" t="s">
        <v>25</v>
      </c>
      <c r="H10" s="2">
        <v>3.0</v>
      </c>
      <c r="I10" s="2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13" t="s">
        <v>26</v>
      </c>
      <c r="E11" s="5"/>
      <c r="F11" s="2"/>
      <c r="G11" s="12" t="s">
        <v>27</v>
      </c>
      <c r="H11" s="2">
        <v>3.0</v>
      </c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13"/>
      <c r="B12" s="13"/>
      <c r="C12" s="13"/>
      <c r="D12" s="13"/>
      <c r="E12" s="5"/>
      <c r="F12" s="2"/>
      <c r="G12" s="12" t="s">
        <v>28</v>
      </c>
      <c r="H12" s="2">
        <v>3.0</v>
      </c>
      <c r="I12" s="2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14"/>
      <c r="E13" s="5"/>
      <c r="F13" s="2"/>
      <c r="G13" s="12" t="s">
        <v>30</v>
      </c>
      <c r="H13" s="2">
        <v>3.0</v>
      </c>
      <c r="I13" s="2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15" t="s">
        <v>32</v>
      </c>
      <c r="B14" s="16"/>
      <c r="C14" s="16"/>
      <c r="D14" s="17"/>
      <c r="E14" s="2"/>
      <c r="F14" s="2"/>
      <c r="G14" s="12" t="s">
        <v>37</v>
      </c>
      <c r="H14" s="2">
        <v>3.0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63.75" customHeight="1">
      <c r="A15" s="18" t="s">
        <v>38</v>
      </c>
      <c r="B15" s="18" t="s">
        <v>40</v>
      </c>
      <c r="C15" s="18" t="s">
        <v>41</v>
      </c>
      <c r="D15" s="18"/>
      <c r="E15" s="5"/>
      <c r="F15" s="2"/>
      <c r="G15" s="5"/>
      <c r="H15" s="5"/>
      <c r="I15" s="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2"/>
      <c r="G16" s="5"/>
      <c r="H16" s="5"/>
      <c r="I16" s="2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19" t="s">
        <v>45</v>
      </c>
      <c r="B17" s="16"/>
      <c r="C17" s="16"/>
      <c r="D17" s="1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76.5" customHeight="1">
      <c r="A18" s="20" t="s">
        <v>47</v>
      </c>
      <c r="B18" s="20" t="s">
        <v>50</v>
      </c>
      <c r="C18" s="20" t="s">
        <v>51</v>
      </c>
      <c r="D18" s="20" t="s">
        <v>52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19" t="s">
        <v>53</v>
      </c>
      <c r="B20" s="16"/>
      <c r="C20" s="16"/>
      <c r="D20" s="1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46.5" customHeight="1">
      <c r="A21" s="21" t="s">
        <v>54</v>
      </c>
      <c r="B21" s="17"/>
      <c r="C21" s="21" t="s">
        <v>55</v>
      </c>
      <c r="D21" s="1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19" t="s">
        <v>57</v>
      </c>
      <c r="B23" s="16"/>
      <c r="C23" s="16"/>
      <c r="D23" s="17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22" t="s">
        <v>61</v>
      </c>
      <c r="B24" s="16"/>
      <c r="C24" s="16"/>
      <c r="D24" s="1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23" t="s">
        <v>62</v>
      </c>
      <c r="B26" s="16"/>
      <c r="C26" s="16"/>
      <c r="D26" s="1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4" t="str">
        <f>HYPERLINK("mailto:joaogaspar@tilab.com.br","joaogaspar@tilab.com.br")</f>
        <v>joaogaspar@tilab.com.br</v>
      </c>
      <c r="B27" s="25"/>
      <c r="C27" s="24" t="str">
        <f>HYPERLINK("http://www.tilab.com.br/bim","http://www.tilab.com.br/bim")</f>
        <v>http://www.tilab.com.br/bim</v>
      </c>
      <c r="D27" s="2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5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45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6">
    <mergeCell ref="A14:D14"/>
    <mergeCell ref="A13:D13"/>
    <mergeCell ref="A20:D20"/>
    <mergeCell ref="A21:B21"/>
    <mergeCell ref="C21:D21"/>
    <mergeCell ref="A23:D23"/>
    <mergeCell ref="A24:D24"/>
    <mergeCell ref="A26:D26"/>
    <mergeCell ref="A17:D17"/>
    <mergeCell ref="A9:D9"/>
    <mergeCell ref="A3:D3"/>
    <mergeCell ref="A1:D1"/>
    <mergeCell ref="A8:D8"/>
    <mergeCell ref="A6:D6"/>
    <mergeCell ref="A11:D11"/>
    <mergeCell ref="A10:D10"/>
  </mergeCells>
  <hyperlinks>
    <hyperlink r:id="rId1" ref="A27"/>
    <hyperlink r:id="rId2" ref="C27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7.29" defaultRowHeight="15.0"/>
  <cols>
    <col customWidth="1" min="1" max="1" width="38.0"/>
    <col customWidth="1" min="2" max="5" width="11.71"/>
    <col customWidth="1" min="6" max="7" width="14.14"/>
    <col customWidth="1" min="8" max="9" width="11.71"/>
    <col customWidth="1" min="10" max="10" width="36.43"/>
    <col customWidth="1" min="11" max="18" width="11.71"/>
    <col customWidth="1" min="19" max="28" width="8.0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2.75" customHeight="1">
      <c r="A2" s="6" t="s">
        <v>1</v>
      </c>
      <c r="B2" s="2"/>
      <c r="C2" s="2"/>
      <c r="D2" s="2"/>
      <c r="E2" s="2"/>
      <c r="F2" s="2"/>
      <c r="G2" s="2"/>
      <c r="H2" s="2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2.75" customHeight="1">
      <c r="A3" s="2"/>
      <c r="B3" s="2"/>
      <c r="C3" s="2"/>
      <c r="D3" s="2"/>
      <c r="E3" s="2"/>
      <c r="F3" s="2"/>
      <c r="G3" s="2"/>
      <c r="H3" s="2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12.75" customHeight="1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ht="12.75" customHeight="1">
      <c r="A5" s="7" t="s">
        <v>3</v>
      </c>
      <c r="B5" s="2"/>
      <c r="C5" s="2"/>
      <c r="D5" s="2"/>
      <c r="E5" s="2"/>
      <c r="F5" s="2"/>
      <c r="G5" s="2"/>
      <c r="H5" s="2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ht="12.75" customHeight="1">
      <c r="A6" s="2" t="s">
        <v>4</v>
      </c>
      <c r="B6" s="2" t="s">
        <v>5</v>
      </c>
      <c r="C6" s="2"/>
      <c r="D6" s="2"/>
      <c r="E6" s="2"/>
      <c r="F6" s="2"/>
      <c r="G6" s="2"/>
      <c r="H6" s="2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ht="12.75" customHeight="1">
      <c r="A7" s="2"/>
      <c r="B7" s="2"/>
      <c r="C7" s="9" t="s">
        <v>6</v>
      </c>
      <c r="D7" s="9" t="s">
        <v>8</v>
      </c>
      <c r="E7" s="7" t="s">
        <v>9</v>
      </c>
      <c r="F7" s="9" t="s">
        <v>10</v>
      </c>
      <c r="G7" s="7" t="s">
        <v>11</v>
      </c>
      <c r="H7" s="7" t="s">
        <v>12</v>
      </c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ht="12.75" customHeight="1">
      <c r="A8" s="2" t="s">
        <v>13</v>
      </c>
      <c r="B8" s="2">
        <v>2.0</v>
      </c>
      <c r="C8" s="2">
        <v>3.0</v>
      </c>
      <c r="D8" s="2">
        <v>3.0</v>
      </c>
      <c r="E8" s="2">
        <v>3.0</v>
      </c>
      <c r="F8" s="2">
        <v>3.0</v>
      </c>
      <c r="G8" s="2">
        <v>3.0</v>
      </c>
      <c r="H8" s="2">
        <v>5.0</v>
      </c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ht="12.75" customHeight="1">
      <c r="A9" s="2" t="s">
        <v>16</v>
      </c>
      <c r="B9" s="2">
        <v>2.0</v>
      </c>
      <c r="C9" s="2">
        <v>3.0</v>
      </c>
      <c r="D9" s="2">
        <v>3.0</v>
      </c>
      <c r="E9" s="2">
        <v>3.0</v>
      </c>
      <c r="F9" s="2">
        <v>3.0</v>
      </c>
      <c r="G9" s="2">
        <v>3.0</v>
      </c>
      <c r="H9" s="2">
        <v>5.0</v>
      </c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ht="12.75" customHeight="1">
      <c r="A10" s="2" t="s">
        <v>18</v>
      </c>
      <c r="B10" s="2">
        <v>2.0</v>
      </c>
      <c r="C10" s="2">
        <v>3.0</v>
      </c>
      <c r="D10" s="2">
        <v>3.0</v>
      </c>
      <c r="E10" s="2">
        <v>3.0</v>
      </c>
      <c r="F10" s="2">
        <v>3.0</v>
      </c>
      <c r="G10" s="2">
        <v>3.0</v>
      </c>
      <c r="H10" s="2">
        <v>5.0</v>
      </c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ht="12.75" customHeight="1">
      <c r="A11" s="2" t="s">
        <v>19</v>
      </c>
      <c r="B11" s="2">
        <v>2.0</v>
      </c>
      <c r="C11" s="2">
        <v>3.0</v>
      </c>
      <c r="D11" s="2">
        <v>3.0</v>
      </c>
      <c r="E11" s="2">
        <v>3.0</v>
      </c>
      <c r="F11" s="2">
        <v>3.0</v>
      </c>
      <c r="G11" s="2">
        <v>3.0</v>
      </c>
      <c r="H11" s="2">
        <v>5.0</v>
      </c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ht="12.75" customHeight="1">
      <c r="A12" s="7" t="s">
        <v>20</v>
      </c>
      <c r="B12" s="7"/>
      <c r="C12" s="7" t="str">
        <f t="shared" ref="C12:H12" si="1">SUMPRODUCT($B8:$B11,C8:C11)</f>
        <v>24</v>
      </c>
      <c r="D12" s="7" t="str">
        <f t="shared" si="1"/>
        <v>24</v>
      </c>
      <c r="E12" s="7" t="str">
        <f t="shared" si="1"/>
        <v>24</v>
      </c>
      <c r="F12" s="7" t="str">
        <f t="shared" si="1"/>
        <v>24</v>
      </c>
      <c r="G12" s="7" t="str">
        <f t="shared" si="1"/>
        <v>24</v>
      </c>
      <c r="H12" s="7" t="str">
        <f t="shared" si="1"/>
        <v>40</v>
      </c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ht="12.75" customHeight="1">
      <c r="A13" s="2"/>
      <c r="B13" s="2"/>
      <c r="C13" s="2"/>
      <c r="D13" s="2"/>
      <c r="E13" s="2"/>
      <c r="F13" s="2"/>
      <c r="G13" s="2"/>
      <c r="H13" s="2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ht="12.75" customHeight="1">
      <c r="A14" s="7" t="s">
        <v>29</v>
      </c>
      <c r="B14" s="2"/>
      <c r="C14" s="2"/>
      <c r="D14" s="2"/>
      <c r="E14" s="2"/>
      <c r="F14" s="2"/>
      <c r="G14" s="2"/>
      <c r="H14" s="2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12.75" customHeight="1">
      <c r="A15" s="2" t="s">
        <v>4</v>
      </c>
      <c r="B15" s="2" t="s">
        <v>5</v>
      </c>
      <c r="C15" s="2"/>
      <c r="D15" s="2"/>
      <c r="E15" s="2"/>
      <c r="F15" s="2"/>
      <c r="G15" s="2"/>
      <c r="H15" s="2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ht="12.75" customHeight="1">
      <c r="A16" s="2"/>
      <c r="B16" s="2"/>
      <c r="C16" s="9" t="s">
        <v>6</v>
      </c>
      <c r="D16" s="9" t="s">
        <v>8</v>
      </c>
      <c r="E16" s="7" t="s">
        <v>9</v>
      </c>
      <c r="F16" s="9" t="s">
        <v>10</v>
      </c>
      <c r="G16" s="7" t="s">
        <v>11</v>
      </c>
      <c r="H16" s="7" t="s">
        <v>12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ht="12.75" customHeight="1">
      <c r="A17" s="2" t="s">
        <v>31</v>
      </c>
      <c r="B17" s="2">
        <v>2.0</v>
      </c>
      <c r="C17" s="2">
        <v>3.0</v>
      </c>
      <c r="D17" s="2">
        <v>3.0</v>
      </c>
      <c r="E17" s="2">
        <v>3.0</v>
      </c>
      <c r="F17" s="2">
        <v>3.0</v>
      </c>
      <c r="G17" s="2">
        <v>3.0</v>
      </c>
      <c r="H17" s="2">
        <v>5.0</v>
      </c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2.75" customHeight="1">
      <c r="A18" s="2" t="s">
        <v>33</v>
      </c>
      <c r="B18" s="2">
        <v>2.0</v>
      </c>
      <c r="C18" s="2">
        <v>3.0</v>
      </c>
      <c r="D18" s="2">
        <v>3.0</v>
      </c>
      <c r="E18" s="2">
        <v>3.0</v>
      </c>
      <c r="F18" s="2">
        <v>3.0</v>
      </c>
      <c r="G18" s="2">
        <v>3.0</v>
      </c>
      <c r="H18" s="2">
        <v>5.0</v>
      </c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ht="12.75" customHeight="1">
      <c r="A19" s="2" t="s">
        <v>34</v>
      </c>
      <c r="B19" s="2">
        <v>2.0</v>
      </c>
      <c r="C19" s="2">
        <v>3.0</v>
      </c>
      <c r="D19" s="2">
        <v>3.0</v>
      </c>
      <c r="E19" s="2">
        <v>3.0</v>
      </c>
      <c r="F19" s="2">
        <v>3.0</v>
      </c>
      <c r="G19" s="2">
        <v>3.0</v>
      </c>
      <c r="H19" s="2">
        <v>5.0</v>
      </c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ht="12.75" customHeight="1">
      <c r="A20" s="2" t="s">
        <v>35</v>
      </c>
      <c r="B20" s="2">
        <v>2.0</v>
      </c>
      <c r="C20" s="2">
        <v>3.0</v>
      </c>
      <c r="D20" s="2">
        <v>3.0</v>
      </c>
      <c r="E20" s="2">
        <v>3.0</v>
      </c>
      <c r="F20" s="2">
        <v>3.0</v>
      </c>
      <c r="G20" s="2">
        <v>3.0</v>
      </c>
      <c r="H20" s="2">
        <v>5.0</v>
      </c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2.75" customHeight="1">
      <c r="A21" s="2" t="s">
        <v>36</v>
      </c>
      <c r="B21" s="2">
        <v>2.0</v>
      </c>
      <c r="C21" s="2">
        <v>3.0</v>
      </c>
      <c r="D21" s="2">
        <v>3.0</v>
      </c>
      <c r="E21" s="2">
        <v>3.0</v>
      </c>
      <c r="F21" s="2">
        <v>3.0</v>
      </c>
      <c r="G21" s="2">
        <v>3.0</v>
      </c>
      <c r="H21" s="2">
        <v>5.0</v>
      </c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ht="12.75" customHeight="1">
      <c r="A22" s="7" t="s">
        <v>20</v>
      </c>
      <c r="B22" s="7"/>
      <c r="C22" s="7" t="str">
        <f t="shared" ref="C22:H22" si="2">SUMPRODUCT($B17:$B21,C17:C21)</f>
        <v>30</v>
      </c>
      <c r="D22" s="7" t="str">
        <f t="shared" si="2"/>
        <v>30</v>
      </c>
      <c r="E22" s="7" t="str">
        <f t="shared" si="2"/>
        <v>30</v>
      </c>
      <c r="F22" s="7" t="str">
        <f t="shared" si="2"/>
        <v>30</v>
      </c>
      <c r="G22" s="7" t="str">
        <f t="shared" si="2"/>
        <v>30</v>
      </c>
      <c r="H22" s="7" t="str">
        <f t="shared" si="2"/>
        <v>50</v>
      </c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ht="12.75" customHeight="1">
      <c r="A24" s="7" t="s">
        <v>39</v>
      </c>
      <c r="B24" s="2"/>
      <c r="C24" s="2"/>
      <c r="D24" s="2"/>
      <c r="E24" s="2"/>
      <c r="F24" s="2"/>
      <c r="G24" s="2"/>
      <c r="H24" s="2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ht="12.75" customHeight="1">
      <c r="A25" s="2" t="s">
        <v>4</v>
      </c>
      <c r="B25" s="2" t="s">
        <v>5</v>
      </c>
      <c r="C25" s="2"/>
      <c r="D25" s="2"/>
      <c r="E25" s="2"/>
      <c r="F25" s="2"/>
      <c r="G25" s="2"/>
      <c r="H25" s="2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2.75" customHeight="1">
      <c r="A26" s="2"/>
      <c r="B26" s="2"/>
      <c r="C26" s="9" t="s">
        <v>6</v>
      </c>
      <c r="D26" s="9" t="s">
        <v>8</v>
      </c>
      <c r="E26" s="7" t="s">
        <v>9</v>
      </c>
      <c r="F26" s="9" t="s">
        <v>10</v>
      </c>
      <c r="G26" s="7" t="s">
        <v>11</v>
      </c>
      <c r="H26" s="7" t="s">
        <v>12</v>
      </c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>
      <c r="A27" s="2" t="s">
        <v>42</v>
      </c>
      <c r="B27" s="2">
        <v>2.0</v>
      </c>
      <c r="C27" s="2">
        <v>3.0</v>
      </c>
      <c r="D27" s="2">
        <v>3.0</v>
      </c>
      <c r="E27" s="2">
        <v>3.0</v>
      </c>
      <c r="F27" s="2">
        <v>3.0</v>
      </c>
      <c r="G27" s="2">
        <v>3.0</v>
      </c>
      <c r="H27" s="2">
        <v>5.0</v>
      </c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2.75" customHeight="1">
      <c r="A28" s="2" t="s">
        <v>43</v>
      </c>
      <c r="B28" s="2">
        <v>2.0</v>
      </c>
      <c r="C28" s="2">
        <v>3.0</v>
      </c>
      <c r="D28" s="2">
        <v>3.0</v>
      </c>
      <c r="E28" s="2">
        <v>3.0</v>
      </c>
      <c r="F28" s="2">
        <v>3.0</v>
      </c>
      <c r="G28" s="2">
        <v>3.0</v>
      </c>
      <c r="H28" s="2">
        <v>5.0</v>
      </c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ht="12.75" customHeight="1">
      <c r="A29" s="2" t="s">
        <v>44</v>
      </c>
      <c r="B29" s="2">
        <v>2.0</v>
      </c>
      <c r="C29" s="2">
        <v>3.0</v>
      </c>
      <c r="D29" s="2">
        <v>3.0</v>
      </c>
      <c r="E29" s="2">
        <v>3.0</v>
      </c>
      <c r="F29" s="2">
        <v>3.0</v>
      </c>
      <c r="G29" s="2">
        <v>3.0</v>
      </c>
      <c r="H29" s="2">
        <v>5.0</v>
      </c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ht="12.75" customHeight="1">
      <c r="A30" s="7" t="s">
        <v>20</v>
      </c>
      <c r="B30" s="7"/>
      <c r="C30" s="7" t="str">
        <f t="shared" ref="C30:H30" si="3">SUMPRODUCT($B27:$B29,C27:C29)</f>
        <v>18</v>
      </c>
      <c r="D30" s="7" t="str">
        <f t="shared" si="3"/>
        <v>18</v>
      </c>
      <c r="E30" s="7" t="str">
        <f t="shared" si="3"/>
        <v>18</v>
      </c>
      <c r="F30" s="7" t="str">
        <f t="shared" si="3"/>
        <v>18</v>
      </c>
      <c r="G30" s="7" t="str">
        <f t="shared" si="3"/>
        <v>18</v>
      </c>
      <c r="H30" s="7" t="str">
        <f t="shared" si="3"/>
        <v>30</v>
      </c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ht="12.75" customHeight="1">
      <c r="A32" s="7" t="s">
        <v>46</v>
      </c>
      <c r="B32" s="2"/>
      <c r="C32" s="2"/>
      <c r="D32" s="2"/>
      <c r="E32" s="2"/>
      <c r="F32" s="2"/>
      <c r="G32" s="2"/>
      <c r="H32" s="2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ht="12.75" customHeight="1">
      <c r="A33" s="2" t="s">
        <v>4</v>
      </c>
      <c r="B33" s="2" t="s">
        <v>5</v>
      </c>
      <c r="C33" s="2"/>
      <c r="D33" s="2"/>
      <c r="E33" s="2"/>
      <c r="F33" s="2"/>
      <c r="G33" s="2"/>
      <c r="H33" s="2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ht="12.75" customHeight="1">
      <c r="A34" s="2"/>
      <c r="B34" s="2"/>
      <c r="C34" s="9" t="s">
        <v>6</v>
      </c>
      <c r="D34" s="9" t="s">
        <v>8</v>
      </c>
      <c r="E34" s="7" t="s">
        <v>9</v>
      </c>
      <c r="F34" s="9" t="s">
        <v>10</v>
      </c>
      <c r="G34" s="7" t="s">
        <v>11</v>
      </c>
      <c r="H34" s="7" t="s">
        <v>12</v>
      </c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ht="12.75" customHeight="1">
      <c r="A35" s="2" t="s">
        <v>48</v>
      </c>
      <c r="B35" s="2">
        <v>2.0</v>
      </c>
      <c r="C35" s="2">
        <v>3.0</v>
      </c>
      <c r="D35" s="2">
        <v>3.0</v>
      </c>
      <c r="E35" s="2">
        <v>3.0</v>
      </c>
      <c r="F35" s="2">
        <v>3.0</v>
      </c>
      <c r="G35" s="2">
        <v>3.0</v>
      </c>
      <c r="H35" s="2">
        <v>5.0</v>
      </c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ht="12.75" customHeight="1">
      <c r="A36" s="2" t="s">
        <v>49</v>
      </c>
      <c r="B36" s="2">
        <v>2.0</v>
      </c>
      <c r="C36" s="2">
        <v>3.0</v>
      </c>
      <c r="D36" s="2">
        <v>3.0</v>
      </c>
      <c r="E36" s="2">
        <v>3.0</v>
      </c>
      <c r="F36" s="2">
        <v>3.0</v>
      </c>
      <c r="G36" s="2">
        <v>3.0</v>
      </c>
      <c r="H36" s="2">
        <v>5.0</v>
      </c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ht="12.75" customHeight="1">
      <c r="A37" s="7" t="s">
        <v>20</v>
      </c>
      <c r="B37" s="7"/>
      <c r="C37" s="7" t="str">
        <f t="shared" ref="C37:H37" si="4">SUMPRODUCT($B35:$B36,C35:C36)</f>
        <v>12</v>
      </c>
      <c r="D37" s="7" t="str">
        <f t="shared" si="4"/>
        <v>12</v>
      </c>
      <c r="E37" s="7" t="str">
        <f t="shared" si="4"/>
        <v>12</v>
      </c>
      <c r="F37" s="7" t="str">
        <f t="shared" si="4"/>
        <v>12</v>
      </c>
      <c r="G37" s="7" t="str">
        <f t="shared" si="4"/>
        <v>12</v>
      </c>
      <c r="H37" s="7" t="str">
        <f t="shared" si="4"/>
        <v>20</v>
      </c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ht="12.75" customHeight="1">
      <c r="A39" s="7" t="s">
        <v>56</v>
      </c>
      <c r="B39" s="2"/>
      <c r="C39" s="2"/>
      <c r="D39" s="2"/>
      <c r="E39" s="2"/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ht="12.75" customHeight="1">
      <c r="A40" s="2" t="s">
        <v>4</v>
      </c>
      <c r="B40" s="2" t="s">
        <v>5</v>
      </c>
      <c r="C40" s="9" t="s">
        <v>6</v>
      </c>
      <c r="D40" s="9" t="s">
        <v>8</v>
      </c>
      <c r="E40" s="7" t="s">
        <v>9</v>
      </c>
      <c r="F40" s="9" t="s">
        <v>10</v>
      </c>
      <c r="G40" s="7" t="s">
        <v>11</v>
      </c>
      <c r="H40" s="7" t="s">
        <v>12</v>
      </c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ht="12.75" customHeight="1">
      <c r="A41" s="2" t="s">
        <v>58</v>
      </c>
      <c r="B41" s="2">
        <v>2.0</v>
      </c>
      <c r="C41" s="2">
        <v>3.0</v>
      </c>
      <c r="D41" s="2">
        <v>3.0</v>
      </c>
      <c r="E41" s="2">
        <v>3.0</v>
      </c>
      <c r="F41" s="2">
        <v>3.0</v>
      </c>
      <c r="G41" s="2">
        <v>3.0</v>
      </c>
      <c r="H41" s="2">
        <v>5.0</v>
      </c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ht="12.75" customHeight="1">
      <c r="A42" s="2" t="s">
        <v>59</v>
      </c>
      <c r="B42" s="2">
        <v>2.0</v>
      </c>
      <c r="C42" s="2">
        <v>3.0</v>
      </c>
      <c r="D42" s="2">
        <v>3.0</v>
      </c>
      <c r="E42" s="2">
        <v>3.0</v>
      </c>
      <c r="F42" s="2">
        <v>3.0</v>
      </c>
      <c r="G42" s="2">
        <v>3.0</v>
      </c>
      <c r="H42" s="2">
        <v>5.0</v>
      </c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ht="12.75" customHeight="1">
      <c r="A43" s="2" t="s">
        <v>60</v>
      </c>
      <c r="B43" s="2">
        <v>2.0</v>
      </c>
      <c r="C43" s="2">
        <v>3.0</v>
      </c>
      <c r="D43" s="2">
        <v>3.0</v>
      </c>
      <c r="E43" s="2">
        <v>3.0</v>
      </c>
      <c r="F43" s="2">
        <v>3.0</v>
      </c>
      <c r="G43" s="2">
        <v>3.0</v>
      </c>
      <c r="H43" s="2">
        <v>5.0</v>
      </c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ht="12.75" customHeight="1">
      <c r="A44" s="7" t="s">
        <v>20</v>
      </c>
      <c r="B44" s="7"/>
      <c r="C44" s="7" t="str">
        <f t="shared" ref="C44:H44" si="5">SUMPRODUCT($B41:$B43,C41:C43)</f>
        <v>18</v>
      </c>
      <c r="D44" s="7" t="str">
        <f t="shared" si="5"/>
        <v>18</v>
      </c>
      <c r="E44" s="7" t="str">
        <f t="shared" si="5"/>
        <v>18</v>
      </c>
      <c r="F44" s="7" t="str">
        <f t="shared" si="5"/>
        <v>18</v>
      </c>
      <c r="G44" s="7" t="str">
        <f t="shared" si="5"/>
        <v>18</v>
      </c>
      <c r="H44" s="7" t="str">
        <f t="shared" si="5"/>
        <v>30</v>
      </c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ht="12.75" customHeight="1">
      <c r="A46" s="7" t="s">
        <v>63</v>
      </c>
      <c r="B46" s="2"/>
      <c r="C46" s="2"/>
      <c r="D46" s="2"/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ht="12.75" customHeight="1">
      <c r="A47" s="2" t="s">
        <v>4</v>
      </c>
      <c r="B47" s="2" t="s">
        <v>5</v>
      </c>
      <c r="C47" s="2"/>
      <c r="D47" s="2"/>
      <c r="E47" s="2"/>
      <c r="F47" s="2"/>
      <c r="G47" s="2"/>
      <c r="H47" s="2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ht="12.75" customHeight="1">
      <c r="A48" s="2"/>
      <c r="B48" s="2"/>
      <c r="C48" s="9" t="s">
        <v>6</v>
      </c>
      <c r="D48" s="9" t="s">
        <v>8</v>
      </c>
      <c r="E48" s="7" t="s">
        <v>9</v>
      </c>
      <c r="F48" s="9" t="s">
        <v>10</v>
      </c>
      <c r="G48" s="7" t="s">
        <v>11</v>
      </c>
      <c r="H48" s="7" t="s">
        <v>12</v>
      </c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ht="12.75" customHeight="1">
      <c r="A49" s="2" t="s">
        <v>64</v>
      </c>
      <c r="B49" s="2">
        <v>2.0</v>
      </c>
      <c r="C49" s="2">
        <v>3.0</v>
      </c>
      <c r="D49" s="2">
        <v>3.0</v>
      </c>
      <c r="E49" s="2">
        <v>3.0</v>
      </c>
      <c r="F49" s="2">
        <v>3.0</v>
      </c>
      <c r="G49" s="2">
        <v>3.0</v>
      </c>
      <c r="H49" s="2">
        <v>5.0</v>
      </c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ht="12.75" customHeight="1">
      <c r="A50" s="2" t="s">
        <v>65</v>
      </c>
      <c r="B50" s="2">
        <v>2.0</v>
      </c>
      <c r="C50" s="2">
        <v>3.0</v>
      </c>
      <c r="D50" s="2">
        <v>3.0</v>
      </c>
      <c r="E50" s="2">
        <v>3.0</v>
      </c>
      <c r="F50" s="2">
        <v>3.0</v>
      </c>
      <c r="G50" s="2">
        <v>3.0</v>
      </c>
      <c r="H50" s="2">
        <v>5.0</v>
      </c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ht="12.75" customHeight="1">
      <c r="A51" s="2" t="s">
        <v>66</v>
      </c>
      <c r="B51" s="2">
        <v>2.0</v>
      </c>
      <c r="C51" s="2">
        <v>3.0</v>
      </c>
      <c r="D51" s="2">
        <v>3.0</v>
      </c>
      <c r="E51" s="2">
        <v>3.0</v>
      </c>
      <c r="F51" s="2">
        <v>3.0</v>
      </c>
      <c r="G51" s="2">
        <v>3.0</v>
      </c>
      <c r="H51" s="2">
        <v>5.0</v>
      </c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2.75" customHeight="1">
      <c r="A52" s="2" t="s">
        <v>67</v>
      </c>
      <c r="B52" s="2">
        <v>2.0</v>
      </c>
      <c r="C52" s="2">
        <v>3.0</v>
      </c>
      <c r="D52" s="2">
        <v>3.0</v>
      </c>
      <c r="E52" s="2">
        <v>3.0</v>
      </c>
      <c r="F52" s="2">
        <v>3.0</v>
      </c>
      <c r="G52" s="2">
        <v>3.0</v>
      </c>
      <c r="H52" s="2">
        <v>5.0</v>
      </c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2.75" customHeight="1">
      <c r="A53" s="2" t="s">
        <v>68</v>
      </c>
      <c r="B53" s="2">
        <v>2.0</v>
      </c>
      <c r="C53" s="2">
        <v>3.0</v>
      </c>
      <c r="D53" s="2">
        <v>3.0</v>
      </c>
      <c r="E53" s="2">
        <v>3.0</v>
      </c>
      <c r="F53" s="2">
        <v>3.0</v>
      </c>
      <c r="G53" s="2">
        <v>3.0</v>
      </c>
      <c r="H53" s="2">
        <v>5.0</v>
      </c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2.75" customHeight="1">
      <c r="A54" s="7" t="s">
        <v>20</v>
      </c>
      <c r="B54" s="7"/>
      <c r="C54" s="7" t="str">
        <f t="shared" ref="C54:H54" si="6">SUMPRODUCT($B49:$B53,C49:C53)</f>
        <v>30</v>
      </c>
      <c r="D54" s="7" t="str">
        <f t="shared" si="6"/>
        <v>30</v>
      </c>
      <c r="E54" s="7" t="str">
        <f t="shared" si="6"/>
        <v>30</v>
      </c>
      <c r="F54" s="7" t="str">
        <f t="shared" si="6"/>
        <v>30</v>
      </c>
      <c r="G54" s="7" t="str">
        <f t="shared" si="6"/>
        <v>30</v>
      </c>
      <c r="H54" s="7" t="str">
        <f t="shared" si="6"/>
        <v>50</v>
      </c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2.75" customHeight="1">
      <c r="A56" s="7" t="s">
        <v>69</v>
      </c>
      <c r="B56" s="2"/>
      <c r="C56" s="2"/>
      <c r="D56" s="2"/>
      <c r="E56" s="2"/>
      <c r="F56" s="2"/>
      <c r="G56" s="2"/>
      <c r="H56" s="2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2.75" customHeight="1">
      <c r="A57" s="2" t="s">
        <v>4</v>
      </c>
      <c r="B57" s="2" t="s">
        <v>5</v>
      </c>
      <c r="C57" s="2"/>
      <c r="D57" s="2"/>
      <c r="E57" s="2"/>
      <c r="F57" s="2"/>
      <c r="G57" s="2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2.75" customHeight="1">
      <c r="A58" s="2"/>
      <c r="B58" s="2"/>
      <c r="C58" s="9" t="s">
        <v>6</v>
      </c>
      <c r="D58" s="9" t="s">
        <v>8</v>
      </c>
      <c r="E58" s="7" t="s">
        <v>9</v>
      </c>
      <c r="F58" s="9" t="s">
        <v>10</v>
      </c>
      <c r="G58" s="7" t="s">
        <v>11</v>
      </c>
      <c r="H58" s="7" t="s">
        <v>12</v>
      </c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2.75" customHeight="1">
      <c r="A59" s="26" t="s">
        <v>70</v>
      </c>
      <c r="B59" s="2">
        <v>2.0</v>
      </c>
      <c r="C59" s="2">
        <v>3.0</v>
      </c>
      <c r="D59" s="2">
        <v>3.0</v>
      </c>
      <c r="E59" s="2">
        <v>3.0</v>
      </c>
      <c r="F59" s="2">
        <v>3.0</v>
      </c>
      <c r="G59" s="2">
        <v>3.0</v>
      </c>
      <c r="H59" s="2">
        <v>5.0</v>
      </c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2.75" customHeight="1">
      <c r="A60" s="2" t="s">
        <v>71</v>
      </c>
      <c r="B60" s="2">
        <v>2.0</v>
      </c>
      <c r="C60" s="2">
        <v>3.0</v>
      </c>
      <c r="D60" s="2">
        <v>3.0</v>
      </c>
      <c r="E60" s="2">
        <v>3.0</v>
      </c>
      <c r="F60" s="2">
        <v>3.0</v>
      </c>
      <c r="G60" s="2">
        <v>3.0</v>
      </c>
      <c r="H60" s="2">
        <v>5.0</v>
      </c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2.75" customHeight="1">
      <c r="A61" s="2" t="s">
        <v>72</v>
      </c>
      <c r="B61" s="2">
        <v>2.0</v>
      </c>
      <c r="C61" s="2">
        <v>3.0</v>
      </c>
      <c r="D61" s="26">
        <v>3.0</v>
      </c>
      <c r="E61" s="26">
        <v>3.0</v>
      </c>
      <c r="F61" s="2">
        <v>3.0</v>
      </c>
      <c r="G61" s="2">
        <v>3.0</v>
      </c>
      <c r="H61" s="2">
        <v>5.0</v>
      </c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2.75" customHeight="1">
      <c r="A62" s="2" t="s">
        <v>73</v>
      </c>
      <c r="B62" s="2">
        <v>2.0</v>
      </c>
      <c r="C62" s="2">
        <v>3.0</v>
      </c>
      <c r="D62" s="2">
        <v>3.0</v>
      </c>
      <c r="E62" s="2">
        <v>3.0</v>
      </c>
      <c r="F62" s="2">
        <v>3.0</v>
      </c>
      <c r="G62" s="2">
        <v>3.0</v>
      </c>
      <c r="H62" s="2">
        <v>5.0</v>
      </c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2.75" customHeight="1">
      <c r="A63" s="2" t="s">
        <v>74</v>
      </c>
      <c r="B63" s="2">
        <v>2.0</v>
      </c>
      <c r="C63" s="2">
        <v>3.0</v>
      </c>
      <c r="D63" s="2">
        <v>3.0</v>
      </c>
      <c r="E63" s="2">
        <v>3.0</v>
      </c>
      <c r="F63" s="2">
        <v>3.0</v>
      </c>
      <c r="G63" s="2">
        <v>3.0</v>
      </c>
      <c r="H63" s="2">
        <v>5.0</v>
      </c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2.75" customHeight="1">
      <c r="A64" s="7" t="s">
        <v>20</v>
      </c>
      <c r="B64" s="7"/>
      <c r="C64" s="7" t="str">
        <f t="shared" ref="C64:H64" si="7">SUMPRODUCT($B59:$B63,C59:C63)</f>
        <v>30</v>
      </c>
      <c r="D64" s="7" t="str">
        <f t="shared" si="7"/>
        <v>30</v>
      </c>
      <c r="E64" s="7" t="str">
        <f t="shared" si="7"/>
        <v>30</v>
      </c>
      <c r="F64" s="7" t="str">
        <f t="shared" si="7"/>
        <v>30</v>
      </c>
      <c r="G64" s="7" t="str">
        <f t="shared" si="7"/>
        <v>30</v>
      </c>
      <c r="H64" s="7" t="str">
        <f t="shared" si="7"/>
        <v>50</v>
      </c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2.75" customHeight="1">
      <c r="A68" s="7" t="s">
        <v>75</v>
      </c>
      <c r="B68" s="2"/>
      <c r="C68" s="2"/>
      <c r="D68" s="2"/>
      <c r="E68" s="2"/>
      <c r="F68" s="2"/>
      <c r="G68" s="2"/>
      <c r="H68" s="2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2.75" customHeight="1">
      <c r="A69" s="2" t="s">
        <v>4</v>
      </c>
      <c r="B69" s="2" t="s">
        <v>5</v>
      </c>
      <c r="C69" s="2"/>
      <c r="D69" s="2"/>
      <c r="E69" s="2"/>
      <c r="F69" s="2"/>
      <c r="G69" s="2"/>
      <c r="H69" s="2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2.75" customHeight="1">
      <c r="A70" s="2"/>
      <c r="B70" s="2"/>
      <c r="C70" s="7" t="s">
        <v>8</v>
      </c>
      <c r="D70" s="7" t="s">
        <v>9</v>
      </c>
      <c r="E70" s="7" t="s">
        <v>9</v>
      </c>
      <c r="F70" s="7" t="s">
        <v>9</v>
      </c>
      <c r="G70" s="7" t="s">
        <v>11</v>
      </c>
      <c r="H70" s="7" t="s">
        <v>12</v>
      </c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2.75" customHeight="1">
      <c r="A71" s="27" t="s">
        <v>76</v>
      </c>
      <c r="B71" s="28" t="str">
        <f>'1 - Atribua pesos relac. perfil'!H8</f>
        <v>3</v>
      </c>
      <c r="C71" s="2" t="str">
        <f t="shared" ref="C71:H71" si="8">C12*$B71</f>
        <v>72</v>
      </c>
      <c r="D71" s="2" t="str">
        <f t="shared" si="8"/>
        <v>72</v>
      </c>
      <c r="E71" s="2" t="str">
        <f t="shared" si="8"/>
        <v>72</v>
      </c>
      <c r="F71" s="2" t="str">
        <f t="shared" si="8"/>
        <v>72</v>
      </c>
      <c r="G71" s="2" t="str">
        <f t="shared" si="8"/>
        <v>72</v>
      </c>
      <c r="H71" s="29" t="str">
        <f t="shared" si="8"/>
        <v>120</v>
      </c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2.75" customHeight="1">
      <c r="A72" s="27" t="s">
        <v>77</v>
      </c>
      <c r="B72" s="30" t="str">
        <f>'1 - Atribua pesos relac. perfil'!H9</f>
        <v>3</v>
      </c>
      <c r="C72" s="2" t="str">
        <f t="shared" ref="C72:H72" si="9">C22*$B72</f>
        <v>90</v>
      </c>
      <c r="D72" s="2" t="str">
        <f t="shared" si="9"/>
        <v>90</v>
      </c>
      <c r="E72" s="2" t="str">
        <f t="shared" si="9"/>
        <v>90</v>
      </c>
      <c r="F72" s="2" t="str">
        <f t="shared" si="9"/>
        <v>90</v>
      </c>
      <c r="G72" s="2" t="str">
        <f t="shared" si="9"/>
        <v>90</v>
      </c>
      <c r="H72" s="29" t="str">
        <f t="shared" si="9"/>
        <v>150</v>
      </c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2.75" customHeight="1">
      <c r="A73" s="27" t="s">
        <v>78</v>
      </c>
      <c r="B73" s="30" t="str">
        <f>'1 - Atribua pesos relac. perfil'!H10</f>
        <v>3</v>
      </c>
      <c r="C73" s="2" t="str">
        <f t="shared" ref="C73:H73" si="10">C30*$B73</f>
        <v>54</v>
      </c>
      <c r="D73" s="2" t="str">
        <f t="shared" si="10"/>
        <v>54</v>
      </c>
      <c r="E73" s="2" t="str">
        <f t="shared" si="10"/>
        <v>54</v>
      </c>
      <c r="F73" s="2" t="str">
        <f t="shared" si="10"/>
        <v>54</v>
      </c>
      <c r="G73" s="2" t="str">
        <f t="shared" si="10"/>
        <v>54</v>
      </c>
      <c r="H73" s="29" t="str">
        <f t="shared" si="10"/>
        <v>90</v>
      </c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2.75" customHeight="1">
      <c r="A74" s="27" t="s">
        <v>79</v>
      </c>
      <c r="B74" s="30" t="str">
        <f>'1 - Atribua pesos relac. perfil'!H11</f>
        <v>3</v>
      </c>
      <c r="C74" s="2" t="str">
        <f t="shared" ref="C74:H74" si="11">C37*$B74</f>
        <v>36</v>
      </c>
      <c r="D74" s="2" t="str">
        <f t="shared" si="11"/>
        <v>36</v>
      </c>
      <c r="E74" s="2" t="str">
        <f t="shared" si="11"/>
        <v>36</v>
      </c>
      <c r="F74" s="2" t="str">
        <f t="shared" si="11"/>
        <v>36</v>
      </c>
      <c r="G74" s="2" t="str">
        <f t="shared" si="11"/>
        <v>36</v>
      </c>
      <c r="H74" s="29" t="str">
        <f t="shared" si="11"/>
        <v>60</v>
      </c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2.75" customHeight="1">
      <c r="A75" s="27" t="s">
        <v>80</v>
      </c>
      <c r="B75" s="30" t="str">
        <f>'1 - Atribua pesos relac. perfil'!H12</f>
        <v>3</v>
      </c>
      <c r="C75" s="2" t="str">
        <f t="shared" ref="C75:H75" si="12">C44*$B75</f>
        <v>54</v>
      </c>
      <c r="D75" s="2" t="str">
        <f t="shared" si="12"/>
        <v>54</v>
      </c>
      <c r="E75" s="2" t="str">
        <f t="shared" si="12"/>
        <v>54</v>
      </c>
      <c r="F75" s="2" t="str">
        <f t="shared" si="12"/>
        <v>54</v>
      </c>
      <c r="G75" s="2" t="str">
        <f t="shared" si="12"/>
        <v>54</v>
      </c>
      <c r="H75" s="29" t="str">
        <f t="shared" si="12"/>
        <v>90</v>
      </c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2.75" customHeight="1">
      <c r="A76" s="27" t="s">
        <v>81</v>
      </c>
      <c r="B76" s="30" t="str">
        <f>'1 - Atribua pesos relac. perfil'!H13</f>
        <v>3</v>
      </c>
      <c r="C76" s="2" t="str">
        <f t="shared" ref="C76:H76" si="13">C54*$B76</f>
        <v>90</v>
      </c>
      <c r="D76" s="2" t="str">
        <f t="shared" si="13"/>
        <v>90</v>
      </c>
      <c r="E76" s="2" t="str">
        <f t="shared" si="13"/>
        <v>90</v>
      </c>
      <c r="F76" s="2" t="str">
        <f t="shared" si="13"/>
        <v>90</v>
      </c>
      <c r="G76" s="2" t="str">
        <f t="shared" si="13"/>
        <v>90</v>
      </c>
      <c r="H76" s="29" t="str">
        <f t="shared" si="13"/>
        <v>150</v>
      </c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2.75" customHeight="1">
      <c r="A77" s="27" t="s">
        <v>82</v>
      </c>
      <c r="B77" s="30" t="str">
        <f>'1 - Atribua pesos relac. perfil'!H14</f>
        <v>3</v>
      </c>
      <c r="C77" s="2" t="str">
        <f t="shared" ref="C77:H77" si="14">C64*$B77</f>
        <v>90</v>
      </c>
      <c r="D77" s="2" t="str">
        <f t="shared" si="14"/>
        <v>90</v>
      </c>
      <c r="E77" s="2" t="str">
        <f t="shared" si="14"/>
        <v>90</v>
      </c>
      <c r="F77" s="2" t="str">
        <f t="shared" si="14"/>
        <v>90</v>
      </c>
      <c r="G77" s="2" t="str">
        <f t="shared" si="14"/>
        <v>90</v>
      </c>
      <c r="H77" s="29" t="str">
        <f t="shared" si="14"/>
        <v>150</v>
      </c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2.75" customHeight="1">
      <c r="A78" s="27" t="s">
        <v>83</v>
      </c>
      <c r="B78" s="2"/>
      <c r="C78" s="2" t="str">
        <f t="shared" ref="C78:H78" si="15">(C71*$B71)+(C72*$B72)+(C73*$B73)+(C74*$B74)+(C75*$B75)+(C76*$B76)+(C77*$B77)</f>
        <v>1458</v>
      </c>
      <c r="D78" s="2" t="str">
        <f t="shared" si="15"/>
        <v>1458</v>
      </c>
      <c r="E78" s="2" t="str">
        <f t="shared" si="15"/>
        <v>1458</v>
      </c>
      <c r="F78" s="2" t="str">
        <f t="shared" si="15"/>
        <v>1458</v>
      </c>
      <c r="G78" s="2" t="str">
        <f t="shared" si="15"/>
        <v>1458</v>
      </c>
      <c r="H78" s="29" t="str">
        <f t="shared" si="15"/>
        <v>2430</v>
      </c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2.75" customHeight="1">
      <c r="A79" s="7" t="s">
        <v>84</v>
      </c>
      <c r="B79" s="7"/>
      <c r="C79" s="31" t="str">
        <f t="shared" ref="C79:H79" si="16">(C78/$H78)*10</f>
        <v>6.0</v>
      </c>
      <c r="D79" s="31" t="str">
        <f t="shared" si="16"/>
        <v>6.0</v>
      </c>
      <c r="E79" s="31" t="str">
        <f t="shared" si="16"/>
        <v>6.0</v>
      </c>
      <c r="F79" s="31" t="str">
        <f t="shared" si="16"/>
        <v>6.0</v>
      </c>
      <c r="G79" s="31" t="str">
        <f t="shared" si="16"/>
        <v>6.0</v>
      </c>
      <c r="H79" s="32" t="str">
        <f t="shared" si="16"/>
        <v>10</v>
      </c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2.75" customHeight="1">
      <c r="A81" s="23" t="s">
        <v>62</v>
      </c>
      <c r="B81" s="16"/>
      <c r="C81" s="16"/>
      <c r="D81" s="16"/>
      <c r="E81" s="17"/>
      <c r="F81" s="25"/>
      <c r="G81" s="25"/>
      <c r="H81" s="2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2.75" customHeight="1">
      <c r="A82" s="24" t="str">
        <f>HYPERLINK("mailto:joaogaspar@tilab.com.br","joaogaspar@tilab.com.br")</f>
        <v>joaogaspar@tilab.com.br</v>
      </c>
      <c r="B82" s="25"/>
      <c r="C82" s="24" t="str">
        <f>HYPERLINK("http://www.tilab.com.br/bim","http://www.tilab.com.br/bim")</f>
        <v>http://www.tilab.com.br/bim</v>
      </c>
      <c r="D82" s="24"/>
      <c r="E82" s="25"/>
      <c r="F82" s="25"/>
      <c r="G82" s="25"/>
      <c r="H82" s="2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</sheetData>
  <mergeCells count="1">
    <mergeCell ref="A81:E81"/>
  </mergeCells>
  <conditionalFormatting sqref="C8:G1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1:G71">
    <cfRule type="colorScale" priority="2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17:G1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:G2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7:G2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:G2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:G3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6:G3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1:G4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2:G42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3:G43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9:G4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0:G50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1:G51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2:G52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3:G53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9:G59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0:G60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1:G61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3:G63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2:G62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2:G72">
    <cfRule type="colorScale" priority="22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3:G73">
    <cfRule type="colorScale" priority="23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4:G74">
    <cfRule type="colorScale" priority="24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5:G75">
    <cfRule type="colorScale" priority="25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6:G76">
    <cfRule type="colorScale" priority="26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7:G77">
    <cfRule type="colorScale" priority="27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8:G78">
    <cfRule type="colorScale" priority="28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C79:G79">
    <cfRule type="colorScale" priority="29">
      <colorScale>
        <cfvo type="min"/>
        <cfvo type="percentile" val="50"/>
        <cfvo type="max"/>
        <color rgb="FFE67C73"/>
        <color rgb="FFFFFFFF"/>
        <color rgb="FF57BB8A"/>
      </colorScale>
    </cfRule>
  </conditionalFormatting>
  <hyperlinks>
    <hyperlink r:id="rId2" ref="A82"/>
    <hyperlink r:id="rId3" ref="C82"/>
  </hyperlinks>
  <drawing r:id="rId4"/>
  <legacyDrawing r:id="rId5"/>
</worksheet>
</file>